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42A06C6A-BB09-465B-8DA4-5C62295F663A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525" xr2:uid="{00000000-000D-0000-FFFF-FFFF00000000}"/>
  </bookViews>
  <sheets>
    <sheet name="EAEPED_OG" sheetId="1" r:id="rId1"/>
  </sheets>
  <definedNames>
    <definedName name="_xlnm.Print_Area" localSheetId="0">EAEPED_OG!$B$2:$H$169</definedName>
    <definedName name="_xlnm.Print_Titles" localSheetId="0">EAEPED_OG!$2:$8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G10" i="1"/>
  <c r="G160" i="1" s="1"/>
  <c r="D10" i="1"/>
  <c r="D160" i="1" s="1"/>
  <c r="C85" i="1"/>
  <c r="G85" i="1"/>
  <c r="C10" i="1"/>
  <c r="F10" i="1"/>
  <c r="H85" i="1"/>
  <c r="F85" i="1"/>
  <c r="H10" i="1"/>
  <c r="E85" i="1"/>
  <c r="E10" i="1"/>
  <c r="C160" i="1" l="1"/>
  <c r="F160" i="1"/>
  <c r="E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<sst xmlns="http://schemas.openxmlformats.org/spreadsheetml/2006/main" count="163" uniqueCount="90">
  <si>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</si>
  <si>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</si>
  <si>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</si>
  <si>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</si>
  <si>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</si>
  <si>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</si>
  <si>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</si>
  <si>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</si>
  <si>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</si>
  <si>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</si>
  <si>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</si>
  <si>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</si>
  <si>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</si>
  <si>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</si>
  <si>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</si>
  <si>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</si>
  <si>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</si>
  <si>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</si>
  <si>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</si>
  <si>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</si>
  <si>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</si>
  <si>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</si>
  <si>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</si>
  <si>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</si>
  <si>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</si>
  <si>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</si>
  <si>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</si>
  <si>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</si>
  <si>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</si>
  <si>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</si>
  <si>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</si>
  <si>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</si>
  <si>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</si>
  <si>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</si>
  <si>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</si>
  <si>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</si>
  <si>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</si>
  <si>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</si>
  <si>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</si>
  <si>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</si>
  <si>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</si>
  <si>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</si>
  <si>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</si>
  <si>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</si>
  <si>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</si>
  <si>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</si>
  <si>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</si>
  <si>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</si>
  <si>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</si>
  <si>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</si>
  <si>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</si>
  <si>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</si>
  <si>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</si>
  <si>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</si>
  <si>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</si>
  <si>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</si>
  <si>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</si>
  <si>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</si>
  <si>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</si>
  <si>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</si>
  <si>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</si>
  <si>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</si>
  <si>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</si>
  <si>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</si>
  <si>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</si>
  <si>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</si>
  <si>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</si>
  <si>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</si>
  <si>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</si>
  <si>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</si>
  <si>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</si>
  <si>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</si>
  <si>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</si>
  <si>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</si>
  <si>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</si>
  <si>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</si>
  <si>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</si>
  <si>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</si>
  <si>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</si>
  <si>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</si>
  <si>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</si>
  <si>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</si>
  <si>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</si>
  <si>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</si>
  <si>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</si>
  <si>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</si>
  <si>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</si>
  <si>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</si>
  <si>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PODER JUDICIAL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</si>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</sst>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164</xdr:row>
      <xdr:rowOff>0</xdr:rowOff>
    </xdr:from>
    <xdr:to>
      <xdr:col>2</xdr:col>
      <xdr:colOff>413904</xdr:colOff>
      <xdr:row>169</xdr:row>
      <xdr:rowOff>56092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6CB727B-7FD2-4C32-B0FF-8062CBDF3667}"/>
            </a:ext>
          </a:extLst>
        </xdr:cNvPr>
        <xdr:cNvSpPr txBox="1"/>
      </xdr:nvSpPr>
      <xdr:spPr>
        <a:xfrm>
          <a:off x="243417" y="32713083"/>
          <a:ext cx="3292570" cy="796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733425</xdr:colOff>
      <xdr:row>163</xdr:row>
      <xdr:rowOff>123825</xdr:rowOff>
    </xdr:from>
    <xdr:to>
      <xdr:col>7</xdr:col>
      <xdr:colOff>890154</xdr:colOff>
      <xdr:row>169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9488C9-2370-4CCA-9935-75965A11BCED}"/>
            </a:ext>
          </a:extLst>
        </xdr:cNvPr>
        <xdr:cNvSpPr txBox="1"/>
      </xdr:nvSpPr>
      <xdr:spPr>
        <a:xfrm>
          <a:off x="5771092" y="32688742"/>
          <a:ext cx="3289395" cy="796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214"/>
  <sheetViews>
    <sheetView tabSelected="1" view="pageBreakPreview" topLeftCell="A150" zoomScale="90" zoomScaleNormal="90" zoomScaleSheetLayoutView="90" workbookViewId="0">
      <selection activeCell="F178" sqref="F17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6.28515625" style="1" customWidth="1"/>
    <col min="4" max="4" width="13.5703125" style="1" customWidth="1"/>
    <col min="5" max="5" width="16.5703125" style="1" customWidth="1"/>
    <col min="6" max="6" width="15.5703125" style="1" customWidth="1"/>
    <col min="7" max="7" width="16.28515625" style="1" customWidth="1"/>
    <col min="8" max="8" width="16" style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89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3605000000</v>
      </c>
      <c r="D10" s="8">
        <f>SUM(D12,D20,D30,D40,D50,D60,D64,D73,D77)</f>
        <v>934753.02999999002</v>
      </c>
      <c r="E10" s="24">
        <f t="shared" ref="E10:H10" si="0">SUM(E12,E20,E30,E40,E50,E60,E64,E73,E77)</f>
        <v>3605934753.0299997</v>
      </c>
      <c r="F10" s="8">
        <f t="shared" si="0"/>
        <v>3370903556.8100004</v>
      </c>
      <c r="G10" s="8">
        <f t="shared" si="0"/>
        <v>3172631774.2390003</v>
      </c>
      <c r="H10" s="24">
        <f t="shared" si="0"/>
        <v>235031196.22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2430902769</v>
      </c>
      <c r="D12" s="7">
        <f>SUM(D13:D19)</f>
        <v>2701999.9999999893</v>
      </c>
      <c r="E12" s="25">
        <f t="shared" ref="E12:H12" si="1">SUM(E13:E19)</f>
        <v>2433604769</v>
      </c>
      <c r="F12" s="7">
        <f t="shared" si="1"/>
        <v>2433604769</v>
      </c>
      <c r="G12" s="7">
        <f t="shared" si="1"/>
        <v>2303179391.77</v>
      </c>
      <c r="H12" s="25">
        <f t="shared" si="1"/>
        <v>0</v>
      </c>
    </row>
    <row r="13" spans="2:9" ht="24" x14ac:dyDescent="0.2">
      <c r="B13" s="10" t="s">
        <v>14</v>
      </c>
      <c r="C13" s="23">
        <v>726950841</v>
      </c>
      <c r="D13" s="23">
        <v>2507206.75</v>
      </c>
      <c r="E13" s="26">
        <f>SUM(C13:D13)</f>
        <v>729458047.75</v>
      </c>
      <c r="F13" s="23">
        <v>729458047.75</v>
      </c>
      <c r="G13" s="23">
        <v>729458047.75</v>
      </c>
      <c r="H13" s="30">
        <f>SUM(E13-F13)</f>
        <v>0</v>
      </c>
    </row>
    <row r="14" spans="2:9" ht="22.9" customHeight="1" x14ac:dyDescent="0.2">
      <c r="B14" s="10" t="s">
        <v>15</v>
      </c>
      <c r="C14" s="23">
        <v>0</v>
      </c>
      <c r="D14" s="23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3">
        <v>1287399558</v>
      </c>
      <c r="D15" s="23">
        <v>-18921194.359999999</v>
      </c>
      <c r="E15" s="26">
        <f t="shared" si="2"/>
        <v>1268478363.6400001</v>
      </c>
      <c r="F15" s="23">
        <v>1268478363.6400001</v>
      </c>
      <c r="G15" s="23">
        <v>1268181228.55</v>
      </c>
      <c r="H15" s="30">
        <f t="shared" si="3"/>
        <v>0</v>
      </c>
    </row>
    <row r="16" spans="2:9" x14ac:dyDescent="0.2">
      <c r="B16" s="10" t="s">
        <v>17</v>
      </c>
      <c r="C16" s="23">
        <v>201357233</v>
      </c>
      <c r="D16" s="23">
        <v>-7806684.5999999996</v>
      </c>
      <c r="E16" s="26">
        <f t="shared" si="2"/>
        <v>193550548.40000001</v>
      </c>
      <c r="F16" s="23">
        <v>193550548.40000001</v>
      </c>
      <c r="G16" s="23">
        <v>176274679.44999999</v>
      </c>
      <c r="H16" s="30">
        <f t="shared" si="3"/>
        <v>0</v>
      </c>
    </row>
    <row r="17" spans="2:8" x14ac:dyDescent="0.2">
      <c r="B17" s="10" t="s">
        <v>18</v>
      </c>
      <c r="C17" s="23">
        <v>93918004</v>
      </c>
      <c r="D17" s="23">
        <v>96126968.189999998</v>
      </c>
      <c r="E17" s="26">
        <f t="shared" si="2"/>
        <v>190044972.19</v>
      </c>
      <c r="F17" s="23">
        <v>190044972.19</v>
      </c>
      <c r="G17" s="23">
        <v>77192599</v>
      </c>
      <c r="H17" s="30">
        <f t="shared" si="3"/>
        <v>0</v>
      </c>
    </row>
    <row r="18" spans="2:8" x14ac:dyDescent="0.2">
      <c r="B18" s="10" t="s">
        <v>19</v>
      </c>
      <c r="C18" s="23">
        <v>68575837</v>
      </c>
      <c r="D18" s="23">
        <v>-68575837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3">
        <v>52701296</v>
      </c>
      <c r="D19" s="23">
        <v>-628458.98</v>
      </c>
      <c r="E19" s="26">
        <f t="shared" si="2"/>
        <v>52072837.020000003</v>
      </c>
      <c r="F19" s="23">
        <v>52072837.020000003</v>
      </c>
      <c r="G19" s="23">
        <v>52072837.020000003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71432846</v>
      </c>
      <c r="D20" s="7">
        <f t="shared" ref="D20:H20" si="4">SUM(D21:D29)</f>
        <v>-7275760.540000001</v>
      </c>
      <c r="E20" s="25">
        <f t="shared" si="4"/>
        <v>64157085.459999993</v>
      </c>
      <c r="F20" s="7">
        <f t="shared" si="4"/>
        <v>51108458.400000006</v>
      </c>
      <c r="G20" s="7">
        <f t="shared" si="4"/>
        <v>41202300.790000007</v>
      </c>
      <c r="H20" s="25">
        <f t="shared" si="4"/>
        <v>13048627.059999997</v>
      </c>
    </row>
    <row r="21" spans="2:8" ht="24" x14ac:dyDescent="0.2">
      <c r="B21" s="10" t="s">
        <v>22</v>
      </c>
      <c r="C21" s="23">
        <v>38538748</v>
      </c>
      <c r="D21" s="23">
        <v>-3786174.35</v>
      </c>
      <c r="E21" s="26">
        <f t="shared" si="2"/>
        <v>34752573.649999999</v>
      </c>
      <c r="F21" s="23">
        <v>26396000.710000001</v>
      </c>
      <c r="G21" s="23">
        <v>18380409.850000001</v>
      </c>
      <c r="H21" s="30">
        <f t="shared" si="3"/>
        <v>8356572.9399999976</v>
      </c>
    </row>
    <row r="22" spans="2:8" x14ac:dyDescent="0.2">
      <c r="B22" s="10" t="s">
        <v>23</v>
      </c>
      <c r="C22" s="23">
        <v>4680005</v>
      </c>
      <c r="D22" s="23">
        <v>-1113558.8899999999</v>
      </c>
      <c r="E22" s="26">
        <f t="shared" si="2"/>
        <v>3566446.1100000003</v>
      </c>
      <c r="F22" s="23">
        <v>3043414.71</v>
      </c>
      <c r="G22" s="23">
        <v>3001414.7</v>
      </c>
      <c r="H22" s="30">
        <f t="shared" si="3"/>
        <v>523031.40000000037</v>
      </c>
    </row>
    <row r="23" spans="2:8" ht="24" x14ac:dyDescent="0.2">
      <c r="B23" s="10" t="s">
        <v>24</v>
      </c>
      <c r="C23" s="23">
        <v>0</v>
      </c>
      <c r="D23" s="23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3">
        <v>5158670</v>
      </c>
      <c r="D24" s="23">
        <v>504267.8</v>
      </c>
      <c r="E24" s="26">
        <f t="shared" si="2"/>
        <v>5662937.7999999998</v>
      </c>
      <c r="F24" s="23">
        <v>5293467.99</v>
      </c>
      <c r="G24" s="23">
        <v>4977819.8099999996</v>
      </c>
      <c r="H24" s="30">
        <f t="shared" si="3"/>
        <v>369469.80999999959</v>
      </c>
    </row>
    <row r="25" spans="2:8" ht="23.45" customHeight="1" x14ac:dyDescent="0.2">
      <c r="B25" s="10" t="s">
        <v>26</v>
      </c>
      <c r="C25" s="23">
        <v>420870</v>
      </c>
      <c r="D25" s="23">
        <v>-204489.13</v>
      </c>
      <c r="E25" s="26">
        <f t="shared" si="2"/>
        <v>216380.87</v>
      </c>
      <c r="F25" s="23">
        <v>194360.17</v>
      </c>
      <c r="G25" s="23">
        <v>194360.17</v>
      </c>
      <c r="H25" s="30">
        <f t="shared" si="3"/>
        <v>22020.699999999983</v>
      </c>
    </row>
    <row r="26" spans="2:8" x14ac:dyDescent="0.2">
      <c r="B26" s="10" t="s">
        <v>27</v>
      </c>
      <c r="C26" s="23">
        <v>15240144</v>
      </c>
      <c r="D26" s="23">
        <v>-1061000</v>
      </c>
      <c r="E26" s="26">
        <f t="shared" si="2"/>
        <v>14179144</v>
      </c>
      <c r="F26" s="23">
        <v>11787046.42</v>
      </c>
      <c r="G26" s="23">
        <v>11461370.42</v>
      </c>
      <c r="H26" s="30">
        <f t="shared" si="3"/>
        <v>2392097.58</v>
      </c>
    </row>
    <row r="27" spans="2:8" ht="24" x14ac:dyDescent="0.2">
      <c r="B27" s="10" t="s">
        <v>28</v>
      </c>
      <c r="C27" s="23">
        <v>2604588</v>
      </c>
      <c r="D27" s="23">
        <v>-387249.23</v>
      </c>
      <c r="E27" s="26">
        <f t="shared" si="2"/>
        <v>2217338.77</v>
      </c>
      <c r="F27" s="23">
        <v>2163408.81</v>
      </c>
      <c r="G27" s="23">
        <v>1574522.52</v>
      </c>
      <c r="H27" s="30">
        <f t="shared" si="3"/>
        <v>53929.959999999963</v>
      </c>
    </row>
    <row r="28" spans="2:8" ht="12" customHeight="1" x14ac:dyDescent="0.2">
      <c r="B28" s="10" t="s">
        <v>29</v>
      </c>
      <c r="C28" s="23">
        <v>0</v>
      </c>
      <c r="D28" s="23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3">
        <v>4789821</v>
      </c>
      <c r="D29" s="23">
        <v>-1227556.74</v>
      </c>
      <c r="E29" s="26">
        <f t="shared" si="2"/>
        <v>3562264.26</v>
      </c>
      <c r="F29" s="23">
        <v>2230759.59</v>
      </c>
      <c r="G29" s="23">
        <v>1612403.32</v>
      </c>
      <c r="H29" s="30">
        <f t="shared" si="3"/>
        <v>1331504.67</v>
      </c>
    </row>
    <row r="30" spans="2:8" s="9" customFormat="1" ht="24" x14ac:dyDescent="0.2">
      <c r="B30" s="12" t="s">
        <v>31</v>
      </c>
      <c r="C30" s="7">
        <f>SUM(C31:C39)</f>
        <v>568734089</v>
      </c>
      <c r="D30" s="7">
        <f t="shared" ref="D30:H30" si="5">SUM(D31:D39)</f>
        <v>-29915876.940000001</v>
      </c>
      <c r="E30" s="25">
        <f t="shared" si="5"/>
        <v>538818212.05999994</v>
      </c>
      <c r="F30" s="7">
        <f t="shared" si="5"/>
        <v>400679329.34000003</v>
      </c>
      <c r="G30" s="7">
        <f t="shared" si="5"/>
        <v>365190855.88</v>
      </c>
      <c r="H30" s="25">
        <f t="shared" si="5"/>
        <v>138138882.72</v>
      </c>
    </row>
    <row r="31" spans="2:8" x14ac:dyDescent="0.2">
      <c r="B31" s="10" t="s">
        <v>32</v>
      </c>
      <c r="C31" s="23">
        <v>60841880</v>
      </c>
      <c r="D31" s="23">
        <v>-9867590.3000000007</v>
      </c>
      <c r="E31" s="26">
        <f t="shared" si="2"/>
        <v>50974289.700000003</v>
      </c>
      <c r="F31" s="23">
        <v>39918381.159999996</v>
      </c>
      <c r="G31" s="23">
        <v>36745588.840000004</v>
      </c>
      <c r="H31" s="30">
        <f t="shared" si="3"/>
        <v>11055908.540000007</v>
      </c>
    </row>
    <row r="32" spans="2:8" x14ac:dyDescent="0.2">
      <c r="B32" s="10" t="s">
        <v>33</v>
      </c>
      <c r="C32" s="23">
        <v>20772905</v>
      </c>
      <c r="D32" s="23">
        <v>2291908.25</v>
      </c>
      <c r="E32" s="26">
        <f t="shared" si="2"/>
        <v>23064813.25</v>
      </c>
      <c r="F32" s="23">
        <v>18952947.530000001</v>
      </c>
      <c r="G32" s="23">
        <v>17984880.969999999</v>
      </c>
      <c r="H32" s="30">
        <f t="shared" si="3"/>
        <v>4111865.7199999988</v>
      </c>
    </row>
    <row r="33" spans="2:8" ht="24" x14ac:dyDescent="0.2">
      <c r="B33" s="10" t="s">
        <v>34</v>
      </c>
      <c r="C33" s="23">
        <v>63973125</v>
      </c>
      <c r="D33" s="23">
        <v>-14003009.869999999</v>
      </c>
      <c r="E33" s="26">
        <f t="shared" si="2"/>
        <v>49970115.130000003</v>
      </c>
      <c r="F33" s="23">
        <v>42185644.43</v>
      </c>
      <c r="G33" s="23">
        <v>38573805.270000003</v>
      </c>
      <c r="H33" s="30">
        <f t="shared" si="3"/>
        <v>7784470.700000003</v>
      </c>
    </row>
    <row r="34" spans="2:8" ht="24.6" customHeight="1" x14ac:dyDescent="0.2">
      <c r="B34" s="10" t="s">
        <v>35</v>
      </c>
      <c r="C34" s="23">
        <v>3982545</v>
      </c>
      <c r="D34" s="23">
        <v>-1157499.8999999999</v>
      </c>
      <c r="E34" s="26">
        <f t="shared" si="2"/>
        <v>2825045.1</v>
      </c>
      <c r="F34" s="23">
        <v>2214309.4900000002</v>
      </c>
      <c r="G34" s="23">
        <v>2214309.48</v>
      </c>
      <c r="H34" s="30">
        <f t="shared" si="3"/>
        <v>610735.60999999987</v>
      </c>
    </row>
    <row r="35" spans="2:8" ht="24" x14ac:dyDescent="0.2">
      <c r="B35" s="10" t="s">
        <v>36</v>
      </c>
      <c r="C35" s="23">
        <v>58539107</v>
      </c>
      <c r="D35" s="23">
        <v>-5648190.6900000004</v>
      </c>
      <c r="E35" s="26">
        <f t="shared" si="2"/>
        <v>52890916.310000002</v>
      </c>
      <c r="F35" s="23">
        <v>37229865.689999998</v>
      </c>
      <c r="G35" s="23">
        <v>30714956.890000001</v>
      </c>
      <c r="H35" s="30">
        <f t="shared" si="3"/>
        <v>15661050.620000005</v>
      </c>
    </row>
    <row r="36" spans="2:8" ht="24" x14ac:dyDescent="0.2">
      <c r="B36" s="10" t="s">
        <v>37</v>
      </c>
      <c r="C36" s="23">
        <v>0</v>
      </c>
      <c r="D36" s="23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3">
        <v>17054168</v>
      </c>
      <c r="D37" s="23">
        <v>-236062.31</v>
      </c>
      <c r="E37" s="26">
        <f t="shared" si="2"/>
        <v>16818105.690000001</v>
      </c>
      <c r="F37" s="23">
        <v>16147431.48</v>
      </c>
      <c r="G37" s="23">
        <v>16025453.810000001</v>
      </c>
      <c r="H37" s="30">
        <f t="shared" si="3"/>
        <v>670674.21000000089</v>
      </c>
    </row>
    <row r="38" spans="2:8" x14ac:dyDescent="0.2">
      <c r="B38" s="10" t="s">
        <v>39</v>
      </c>
      <c r="C38" s="23">
        <v>6029693</v>
      </c>
      <c r="D38" s="23">
        <v>-1309041.1200000001</v>
      </c>
      <c r="E38" s="26">
        <f t="shared" si="2"/>
        <v>4720651.88</v>
      </c>
      <c r="F38" s="23">
        <v>4293348.79</v>
      </c>
      <c r="G38" s="23">
        <v>4251179.29</v>
      </c>
      <c r="H38" s="30">
        <f t="shared" si="3"/>
        <v>427303.08999999985</v>
      </c>
    </row>
    <row r="39" spans="2:8" x14ac:dyDescent="0.2">
      <c r="B39" s="10" t="s">
        <v>40</v>
      </c>
      <c r="C39" s="23">
        <v>337540666</v>
      </c>
      <c r="D39" s="23">
        <v>13609</v>
      </c>
      <c r="E39" s="26">
        <f t="shared" si="2"/>
        <v>337554275</v>
      </c>
      <c r="F39" s="23">
        <v>239737400.77000001</v>
      </c>
      <c r="G39" s="23">
        <v>218680681.33000001</v>
      </c>
      <c r="H39" s="30">
        <f t="shared" si="3"/>
        <v>97816874.229999989</v>
      </c>
    </row>
    <row r="40" spans="2:8" s="9" customFormat="1" ht="25.5" customHeight="1" x14ac:dyDescent="0.2">
      <c r="B40" s="12" t="s">
        <v>41</v>
      </c>
      <c r="C40" s="7">
        <f>SUM(C41:C49)</f>
        <v>298775296</v>
      </c>
      <c r="D40" s="7">
        <f t="shared" ref="D40:H40" si="6">SUM(D41:D49)</f>
        <v>42010265.460000001</v>
      </c>
      <c r="E40" s="25">
        <f t="shared" si="6"/>
        <v>340785561.46000004</v>
      </c>
      <c r="F40" s="7">
        <f t="shared" si="6"/>
        <v>311193796.98000002</v>
      </c>
      <c r="G40" s="7">
        <f t="shared" si="6"/>
        <v>295683728.82999998</v>
      </c>
      <c r="H40" s="25">
        <f t="shared" si="6"/>
        <v>29591764.480000004</v>
      </c>
    </row>
    <row r="41" spans="2:8" ht="24" x14ac:dyDescent="0.2">
      <c r="B41" s="10" t="s">
        <v>42</v>
      </c>
      <c r="C41" s="23">
        <v>200000000</v>
      </c>
      <c r="D41" s="23">
        <v>42010265.460000001</v>
      </c>
      <c r="E41" s="26">
        <f t="shared" si="2"/>
        <v>242010265.46000001</v>
      </c>
      <c r="F41" s="23">
        <v>238292298.69</v>
      </c>
      <c r="G41" s="23">
        <v>222782230.53999999</v>
      </c>
      <c r="H41" s="30">
        <f t="shared" si="3"/>
        <v>3717966.7700000107</v>
      </c>
    </row>
    <row r="42" spans="2:8" x14ac:dyDescent="0.2">
      <c r="B42" s="10" t="s">
        <v>43</v>
      </c>
      <c r="C42" s="23">
        <v>0</v>
      </c>
      <c r="D42" s="23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3">
        <v>0</v>
      </c>
      <c r="D43" s="23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3">
        <v>14765296</v>
      </c>
      <c r="D44" s="23">
        <v>0</v>
      </c>
      <c r="E44" s="26">
        <f t="shared" si="2"/>
        <v>14765296</v>
      </c>
      <c r="F44" s="23">
        <v>0</v>
      </c>
      <c r="G44" s="23">
        <v>0</v>
      </c>
      <c r="H44" s="30">
        <f t="shared" si="3"/>
        <v>14765296</v>
      </c>
    </row>
    <row r="45" spans="2:8" x14ac:dyDescent="0.2">
      <c r="B45" s="10" t="s">
        <v>46</v>
      </c>
      <c r="C45" s="23">
        <v>84010000</v>
      </c>
      <c r="D45" s="23">
        <v>0</v>
      </c>
      <c r="E45" s="26">
        <f t="shared" si="2"/>
        <v>84010000</v>
      </c>
      <c r="F45" s="23">
        <v>72901498.290000007</v>
      </c>
      <c r="G45" s="23">
        <v>72901498.290000007</v>
      </c>
      <c r="H45" s="30">
        <f t="shared" si="3"/>
        <v>11108501.709999993</v>
      </c>
    </row>
    <row r="46" spans="2:8" ht="24" x14ac:dyDescent="0.2">
      <c r="B46" s="10" t="s">
        <v>47</v>
      </c>
      <c r="C46" s="23">
        <v>0</v>
      </c>
      <c r="D46" s="23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3">
        <v>0</v>
      </c>
      <c r="D47" s="23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3">
        <v>0</v>
      </c>
      <c r="D48" s="23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3">
        <v>0</v>
      </c>
      <c r="D49" s="23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162026000</v>
      </c>
      <c r="D50" s="7">
        <f t="shared" ref="D50:H50" si="7">SUM(D51:D59)</f>
        <v>-29774532.150000002</v>
      </c>
      <c r="E50" s="25">
        <f t="shared" si="7"/>
        <v>132251467.85000001</v>
      </c>
      <c r="F50" s="7">
        <f t="shared" si="7"/>
        <v>77999545.980000004</v>
      </c>
      <c r="G50" s="7">
        <f t="shared" si="7"/>
        <v>71057839.858999997</v>
      </c>
      <c r="H50" s="25">
        <f t="shared" si="7"/>
        <v>54251921.869999997</v>
      </c>
    </row>
    <row r="51" spans="2:8" x14ac:dyDescent="0.2">
      <c r="B51" s="10" t="s">
        <v>52</v>
      </c>
      <c r="C51" s="23">
        <v>57105782</v>
      </c>
      <c r="D51" s="23">
        <v>-11046089.960000001</v>
      </c>
      <c r="E51" s="26">
        <f t="shared" si="2"/>
        <v>46059692.039999999</v>
      </c>
      <c r="F51" s="23">
        <v>22513167.239999998</v>
      </c>
      <c r="G51" s="23">
        <v>19859419.280000001</v>
      </c>
      <c r="H51" s="30">
        <f t="shared" si="3"/>
        <v>23546524.800000001</v>
      </c>
    </row>
    <row r="52" spans="2:8" x14ac:dyDescent="0.2">
      <c r="B52" s="10" t="s">
        <v>53</v>
      </c>
      <c r="C52" s="23">
        <v>7642231</v>
      </c>
      <c r="D52" s="23">
        <v>1254609.49</v>
      </c>
      <c r="E52" s="26">
        <f t="shared" si="2"/>
        <v>8896840.4900000002</v>
      </c>
      <c r="F52" s="23">
        <v>2937374.06</v>
      </c>
      <c r="G52" s="23">
        <v>2604531.7799999998</v>
      </c>
      <c r="H52" s="30">
        <f t="shared" si="3"/>
        <v>5959466.4299999997</v>
      </c>
    </row>
    <row r="53" spans="2:8" ht="24" x14ac:dyDescent="0.2">
      <c r="B53" s="10" t="s">
        <v>54</v>
      </c>
      <c r="C53" s="23">
        <v>429292</v>
      </c>
      <c r="D53" s="23">
        <v>0</v>
      </c>
      <c r="E53" s="26">
        <f t="shared" si="2"/>
        <v>429292</v>
      </c>
      <c r="F53" s="23">
        <v>285890.26</v>
      </c>
      <c r="G53" s="23">
        <v>285890.26</v>
      </c>
      <c r="H53" s="30">
        <f t="shared" si="3"/>
        <v>143401.74</v>
      </c>
    </row>
    <row r="54" spans="2:8" x14ac:dyDescent="0.2">
      <c r="B54" s="10" t="s">
        <v>55</v>
      </c>
      <c r="C54" s="23">
        <v>8665295</v>
      </c>
      <c r="D54" s="23">
        <v>10397180.949999999</v>
      </c>
      <c r="E54" s="26">
        <f t="shared" si="2"/>
        <v>19062475.949999999</v>
      </c>
      <c r="F54" s="23">
        <v>19062475.949999999</v>
      </c>
      <c r="G54" s="23">
        <v>17528700.969000001</v>
      </c>
      <c r="H54" s="30">
        <f t="shared" si="3"/>
        <v>0</v>
      </c>
    </row>
    <row r="55" spans="2:8" x14ac:dyDescent="0.2">
      <c r="B55" s="10" t="s">
        <v>56</v>
      </c>
      <c r="C55" s="23">
        <v>0</v>
      </c>
      <c r="D55" s="23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3">
        <v>80161800</v>
      </c>
      <c r="D56" s="23">
        <v>-45228023.390000001</v>
      </c>
      <c r="E56" s="26">
        <f t="shared" si="2"/>
        <v>34933776.609999999</v>
      </c>
      <c r="F56" s="23">
        <v>11431004.279999999</v>
      </c>
      <c r="G56" s="23">
        <v>9084555.2899999991</v>
      </c>
      <c r="H56" s="30">
        <f t="shared" si="3"/>
        <v>23502772.329999998</v>
      </c>
    </row>
    <row r="57" spans="2:8" x14ac:dyDescent="0.2">
      <c r="B57" s="10" t="s">
        <v>58</v>
      </c>
      <c r="C57" s="23">
        <v>0</v>
      </c>
      <c r="D57" s="23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3">
        <v>8000000</v>
      </c>
      <c r="D58" s="23">
        <v>14200000</v>
      </c>
      <c r="E58" s="26">
        <f t="shared" si="2"/>
        <v>22200000</v>
      </c>
      <c r="F58" s="23">
        <v>21100243.43</v>
      </c>
      <c r="G58" s="23">
        <v>21100243.43</v>
      </c>
      <c r="H58" s="30">
        <f t="shared" si="3"/>
        <v>1099756.5700000003</v>
      </c>
    </row>
    <row r="59" spans="2:8" x14ac:dyDescent="0.2">
      <c r="B59" s="10" t="s">
        <v>60</v>
      </c>
      <c r="C59" s="23">
        <v>21600</v>
      </c>
      <c r="D59" s="23">
        <v>647790.76</v>
      </c>
      <c r="E59" s="26">
        <f t="shared" si="2"/>
        <v>669390.76</v>
      </c>
      <c r="F59" s="23">
        <v>669390.76</v>
      </c>
      <c r="G59" s="23">
        <v>594498.85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73129000</v>
      </c>
      <c r="D60" s="7">
        <f t="shared" ref="D60:H60" si="8">SUM(D61:D63)</f>
        <v>23188657.200000003</v>
      </c>
      <c r="E60" s="25">
        <f t="shared" si="8"/>
        <v>96317657.200000003</v>
      </c>
      <c r="F60" s="7">
        <f t="shared" si="8"/>
        <v>96317657.109999999</v>
      </c>
      <c r="G60" s="7">
        <f t="shared" si="8"/>
        <v>96317657.109999999</v>
      </c>
      <c r="H60" s="25">
        <f t="shared" si="8"/>
        <v>9.0000003576278687E-2</v>
      </c>
    </row>
    <row r="61" spans="2:8" x14ac:dyDescent="0.2">
      <c r="B61" s="10" t="s">
        <v>62</v>
      </c>
      <c r="C61" s="22">
        <v>0</v>
      </c>
      <c r="D61" s="22">
        <v>28632374.170000002</v>
      </c>
      <c r="E61" s="26">
        <f t="shared" si="2"/>
        <v>28632374.170000002</v>
      </c>
      <c r="F61" s="23">
        <v>28632374.155000001</v>
      </c>
      <c r="G61" s="23">
        <v>28632374.155000001</v>
      </c>
      <c r="H61" s="30">
        <f t="shared" si="3"/>
        <v>1.5000000596046448E-2</v>
      </c>
    </row>
    <row r="62" spans="2:8" x14ac:dyDescent="0.2">
      <c r="B62" s="10" t="s">
        <v>63</v>
      </c>
      <c r="C62" s="22">
        <v>73129000</v>
      </c>
      <c r="D62" s="22">
        <v>-5443716.9699999997</v>
      </c>
      <c r="E62" s="26">
        <f t="shared" si="2"/>
        <v>67685283.030000001</v>
      </c>
      <c r="F62" s="23">
        <v>67685282.954999998</v>
      </c>
      <c r="G62" s="23">
        <v>67685282.954999998</v>
      </c>
      <c r="H62" s="30">
        <f t="shared" si="3"/>
        <v>7.5000002980232239E-2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3605000000</v>
      </c>
      <c r="D160" s="21">
        <f t="shared" ref="D160:F160" si="28">SUM(D10,D85)</f>
        <v>934753.02999999002</v>
      </c>
      <c r="E160" s="28">
        <f>SUM(E10,E85)</f>
        <v>3605934753.0299997</v>
      </c>
      <c r="F160" s="21">
        <f t="shared" si="28"/>
        <v>3370903556.8100004</v>
      </c>
      <c r="G160" s="21">
        <f>SUM(G10,G85)-0.01</f>
        <v>3172631774.2290001</v>
      </c>
      <c r="H160" s="28">
        <f>SUM(H10,H85)</f>
        <v>235031196.22</v>
      </c>
    </row>
    <row r="161" spans="3:8" s="31" customFormat="1" x14ac:dyDescent="0.2"/>
    <row r="162" spans="3:8" s="31" customFormat="1" x14ac:dyDescent="0.2"/>
    <row r="163" spans="3:8" s="31" customFormat="1" x14ac:dyDescent="0.2"/>
    <row r="164" spans="3:8" s="31" customFormat="1" x14ac:dyDescent="0.2"/>
    <row r="165" spans="3:8" s="31" customFormat="1" x14ac:dyDescent="0.2">
      <c r="C165" s="32"/>
      <c r="D165" s="32"/>
      <c r="E165" s="32"/>
      <c r="F165" s="32"/>
      <c r="G165" s="32"/>
      <c r="H165" s="32"/>
    </row>
    <row r="166" spans="3:8" s="31" customFormat="1" x14ac:dyDescent="0.2">
      <c r="C166" s="32"/>
      <c r="D166" s="32"/>
      <c r="E166" s="32"/>
      <c r="F166" s="32"/>
      <c r="G166" s="32"/>
      <c r="H166" s="32"/>
    </row>
    <row r="167" spans="3:8" s="31" customFormat="1" x14ac:dyDescent="0.2">
      <c r="C167" s="32"/>
      <c r="D167" s="32"/>
      <c r="E167" s="32"/>
      <c r="F167" s="32"/>
      <c r="G167" s="32"/>
      <c r="H167" s="32"/>
    </row>
    <row r="168" spans="3:8" s="31" customFormat="1" x14ac:dyDescent="0.2">
      <c r="C168" s="32"/>
      <c r="D168" s="32"/>
      <c r="E168" s="32"/>
      <c r="F168" s="32"/>
      <c r="G168" s="32"/>
      <c r="H168" s="32"/>
    </row>
    <row r="169" spans="3:8" s="31" customFormat="1" x14ac:dyDescent="0.2">
      <c r="C169" s="32"/>
      <c r="D169" s="32"/>
      <c r="E169" s="32"/>
      <c r="F169" s="32"/>
      <c r="G169" s="32"/>
      <c r="H169" s="32"/>
    </row>
    <row r="170" spans="3:8" s="31" customFormat="1" x14ac:dyDescent="0.2"/>
    <row r="171" spans="3:8" s="31" customFormat="1" x14ac:dyDescent="0.2"/>
    <row r="172" spans="3:8" s="31" customFormat="1" x14ac:dyDescent="0.2"/>
    <row r="173" spans="3:8" s="31" customFormat="1" x14ac:dyDescent="0.2"/>
    <row r="174" spans="3:8" s="31" customFormat="1" x14ac:dyDescent="0.2"/>
    <row r="175" spans="3:8" s="31" customFormat="1" x14ac:dyDescent="0.2"/>
    <row r="176" spans="3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</sheetData>
  <sheetProtection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4" fitToHeight="0" orientation="portrait" r:id="rId1"/>
  <headerFooter>
    <oddFooter>&amp;R&amp;P/&amp;N</oddFooter>
  </headerFooter>
  <rowBreaks count="3" manualBreakCount="3">
    <brk id="49" min="1" max="7" man="1"/>
    <brk id="84" min="1" max="7" man="1"/>
    <brk id="123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2025-01-23T15:26:55Z</cp:lastPrinted>
  <dcterms:created xsi:type="dcterms:W3CDTF">2020-01-08T21:14:59Z</dcterms:created>
  <dcterms:modified xsi:type="dcterms:W3CDTF">2025-02-01T06:44:50Z</dcterms:modified>
</cp:coreProperties>
</file>